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ject - IES\Business Case\0060b 2023\2. FBC\"/>
    </mc:Choice>
  </mc:AlternateContent>
  <bookViews>
    <workbookView xWindow="0" yWindow="0" windowWidth="28800" windowHeight="12330"/>
  </bookViews>
  <sheets>
    <sheet name="Sheet1" sheetId="2" r:id="rId1"/>
    <sheet name="Resilience options costs" sheetId="1" r:id="rId2"/>
  </sheets>
  <definedNames>
    <definedName name="_xlnm.Print_Area" localSheetId="1">'Resilience options costs'!$B$1:$O$62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D10" i="2" l="1"/>
  <c r="E7" i="2" l="1"/>
  <c r="C9" i="2"/>
  <c r="D9" i="2" s="1"/>
  <c r="C8" i="2"/>
  <c r="D8" i="2" s="1"/>
  <c r="E8" i="2" s="1"/>
  <c r="O36" i="1" l="1"/>
  <c r="O37" i="1" s="1"/>
  <c r="B10" i="2" s="1"/>
  <c r="E10" i="2" s="1"/>
  <c r="O51" i="1" l="1"/>
  <c r="O55" i="1" s="1"/>
  <c r="O60" i="1" s="1"/>
  <c r="O62" i="1" s="1"/>
  <c r="G27" i="1"/>
  <c r="O31" i="1"/>
  <c r="G31" i="1" l="1"/>
  <c r="G37" i="1" s="1"/>
  <c r="B9" i="2" s="1"/>
  <c r="E9" i="2" s="1"/>
</calcChain>
</file>

<file path=xl/comments1.xml><?xml version="1.0" encoding="utf-8"?>
<comments xmlns="http://schemas.openxmlformats.org/spreadsheetml/2006/main">
  <authors>
    <author>Burke, Peter</author>
  </authors>
  <commentList>
    <comment ref="O13" authorId="0" shapeId="0">
      <text>
        <r>
          <rPr>
            <b/>
            <sz val="9"/>
            <color indexed="81"/>
            <rFont val="Tahoma"/>
            <charset val="1"/>
          </rPr>
          <t>Burke, Peter:</t>
        </r>
        <r>
          <rPr>
            <sz val="9"/>
            <color indexed="81"/>
            <rFont val="Tahoma"/>
            <charset val="1"/>
          </rPr>
          <t xml:space="preserve">
zero?
</t>
        </r>
      </text>
    </comment>
    <comment ref="G34" authorId="0" shapeId="0">
      <text>
        <r>
          <rPr>
            <b/>
            <sz val="9"/>
            <color indexed="81"/>
            <rFont val="Tahoma"/>
            <charset val="1"/>
          </rPr>
          <t>Burke, Peter:</t>
        </r>
        <r>
          <rPr>
            <sz val="9"/>
            <color indexed="81"/>
            <rFont val="Tahoma"/>
            <charset val="1"/>
          </rPr>
          <t xml:space="preserve">
will increase to @512K
is the 450K net of VAT?
</t>
        </r>
      </text>
    </comment>
    <comment ref="O34" authorId="0" shapeId="0">
      <text>
        <r>
          <rPr>
            <b/>
            <sz val="9"/>
            <color indexed="81"/>
            <rFont val="Tahoma"/>
            <charset val="1"/>
          </rPr>
          <t>Burke, Peter:</t>
        </r>
        <r>
          <rPr>
            <sz val="9"/>
            <color indexed="81"/>
            <rFont val="Tahoma"/>
            <charset val="1"/>
          </rPr>
          <t xml:space="preserve">
will increase to @512K
is the 450K net of VAT?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Burke, Peter:</t>
        </r>
        <r>
          <rPr>
            <sz val="9"/>
            <color indexed="81"/>
            <rFont val="Tahoma"/>
            <family val="2"/>
          </rPr>
          <t xml:space="preserve">
estimate</t>
        </r>
      </text>
    </comment>
    <comment ref="O58" authorId="0" shapeId="0">
      <text>
        <r>
          <rPr>
            <b/>
            <sz val="9"/>
            <color indexed="81"/>
            <rFont val="Tahoma"/>
            <charset val="1"/>
          </rPr>
          <t>Burke, Peter:</t>
        </r>
        <r>
          <rPr>
            <sz val="9"/>
            <color indexed="81"/>
            <rFont val="Tahoma"/>
            <charset val="1"/>
          </rPr>
          <t xml:space="preserve">
will increase to @512K
is the 450K net of VAT?
</t>
        </r>
      </text>
    </comment>
  </commentList>
</comments>
</file>

<file path=xl/sharedStrings.xml><?xml version="1.0" encoding="utf-8"?>
<sst xmlns="http://schemas.openxmlformats.org/spreadsheetml/2006/main" count="48" uniqueCount="39">
  <si>
    <t>IES Heating resilience options</t>
  </si>
  <si>
    <t>LCC contribution</t>
  </si>
  <si>
    <t>Option 3 - DNO Dual supplies</t>
  </si>
  <si>
    <t>Centrica cost</t>
  </si>
  <si>
    <t>NGED Non - contestable works</t>
  </si>
  <si>
    <t>Contestable works - civils &amp; cable install</t>
  </si>
  <si>
    <t>CBS Provision</t>
  </si>
  <si>
    <t>Difference</t>
  </si>
  <si>
    <t>Supply from one S/S assisting with contributing funds to option 4</t>
  </si>
  <si>
    <t>Option 4 - Steam Boiler Plant replacement</t>
  </si>
  <si>
    <t>Option 1 - New Electrode Back up Generators.</t>
  </si>
  <si>
    <t>This option is to install new standby electric generators which would supply the Energy Centre with electricity in the event of a loss of power to site.</t>
  </si>
  <si>
    <t>Funds made available from single DNO (this option) being under budget - see table below.</t>
  </si>
  <si>
    <t>Budget cost at 5m and very large space to site equipment, this option discounted.</t>
  </si>
  <si>
    <t>Option 2 - Retain the existing Gas steam boilers</t>
  </si>
  <si>
    <t>Requirement to run steam boilers in hot standby</t>
  </si>
  <si>
    <r>
      <t xml:space="preserve">Budget cost </t>
    </r>
    <r>
      <rPr>
        <b/>
        <sz val="11"/>
        <color theme="1"/>
        <rFont val="Calibri"/>
        <family val="2"/>
        <scheme val="minor"/>
      </rPr>
      <t>per annum</t>
    </r>
  </si>
  <si>
    <r>
      <t xml:space="preserve">ESM - </t>
    </r>
    <r>
      <rPr>
        <sz val="11"/>
        <color rgb="FFFF0000"/>
        <rFont val="Calibri"/>
        <family val="2"/>
        <scheme val="minor"/>
      </rPr>
      <t>budget</t>
    </r>
  </si>
  <si>
    <r>
      <t xml:space="preserve">EAST - </t>
    </r>
    <r>
      <rPr>
        <sz val="11"/>
        <color rgb="FFFF0000"/>
        <rFont val="Calibri"/>
        <family val="2"/>
        <scheme val="minor"/>
      </rPr>
      <t>budget</t>
    </r>
  </si>
  <si>
    <t>Resilience Options costs.</t>
  </si>
  <si>
    <t>The table below seeks to identify the resilience options costs.</t>
  </si>
  <si>
    <t>Option 1</t>
  </si>
  <si>
    <t>Option 2</t>
  </si>
  <si>
    <t>Option 3</t>
  </si>
  <si>
    <t>Option 4</t>
  </si>
  <si>
    <t>Caital investment.</t>
  </si>
  <si>
    <t>10 year period</t>
  </si>
  <si>
    <t>Savings from LCC/Maintenance/Standing charges/- pa</t>
  </si>
  <si>
    <t>Total</t>
  </si>
  <si>
    <t>Centrica costs</t>
  </si>
  <si>
    <t xml:space="preserve">Note: </t>
  </si>
  <si>
    <t>Option 3's technology enables the future works costs for increasing the PSDS scope to include the MRU and SRU to reduce from 230K to 50K.</t>
  </si>
  <si>
    <t>Per annum = On-going yearly cost/saving outside of CBS yeraly maintenance charges.</t>
  </si>
  <si>
    <t>ESM - MP03761 Rev 2</t>
  </si>
  <si>
    <t>EAST - Q9063 - Rev 1</t>
  </si>
  <si>
    <t>Sum of NGED and ESM charges</t>
  </si>
  <si>
    <t>Difference.</t>
  </si>
  <si>
    <t>Per annum *</t>
  </si>
  <si>
    <t>* Budget assumption.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</si>
</sst>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181918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0" xfId="0" applyNumberFormat="1" applyBorder="1"/>
    <xf numFmtId="0" fontId="1" fillId="0" borderId="1" xfId="0" applyFont="1" applyBorder="1"/>
    <xf numFmtId="0" fontId="1" fillId="0" borderId="0" xfId="0" applyFont="1"/>
    <xf numFmtId="14" fontId="1" fillId="0" borderId="0" xfId="0" applyNumberFormat="1" applyFon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0" fillId="0" borderId="5" xfId="0" applyNumberFormat="1" applyBorder="1" applyAlignment="1"/>
    <xf numFmtId="164" fontId="0" fillId="2" borderId="5" xfId="0" applyNumberFormat="1" applyFill="1" applyBorder="1"/>
    <xf numFmtId="0" fontId="0" fillId="0" borderId="0" xfId="0" applyFont="1" applyAlignment="1">
      <alignment vertical="top" wrapText="1"/>
    </xf>
    <xf numFmtId="8" fontId="0" fillId="0" borderId="8" xfId="0" applyNumberFormat="1" applyBorder="1"/>
    <xf numFmtId="164" fontId="6" fillId="0" borderId="5" xfId="0" applyNumberFormat="1" applyFont="1" applyBorder="1"/>
    <xf numFmtId="8" fontId="0" fillId="0" borderId="5" xfId="0" applyNumberFormat="1" applyBorder="1"/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9" fillId="0" borderId="5" xfId="0" applyNumberFormat="1" applyFont="1" applyBorder="1"/>
    <xf numFmtId="164" fontId="0" fillId="0" borderId="5" xfId="0" applyNumberFormat="1" applyFont="1" applyBorder="1"/>
    <xf numFmtId="164" fontId="6" fillId="0" borderId="0" xfId="0" applyNumberFormat="1" applyFont="1" applyBorder="1"/>
    <xf numFmtId="8" fontId="0" fillId="0" borderId="0" xfId="0" applyNumberFormat="1" applyFill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3" sqref="A13"/>
    </sheetView>
  </sheetViews>
  <sheetFormatPr defaultRowHeight="15" x14ac:dyDescent="0.25"/>
  <cols>
    <col min="2" max="2" width="17.42578125" bestFit="1" customWidth="1"/>
    <col min="3" max="3" width="21.28515625" customWidth="1"/>
    <col min="4" max="4" width="17.5703125" bestFit="1" customWidth="1"/>
    <col min="5" max="5" width="13.5703125" bestFit="1" customWidth="1"/>
    <col min="6" max="7" width="14.28515625" bestFit="1" customWidth="1"/>
  </cols>
  <sheetData>
    <row r="1" spans="1:8" x14ac:dyDescent="0.25">
      <c r="A1" t="s">
        <v>19</v>
      </c>
    </row>
    <row r="3" spans="1:8" ht="29.25" customHeight="1" x14ac:dyDescent="0.25">
      <c r="A3" s="32" t="s">
        <v>20</v>
      </c>
      <c r="B3" s="32"/>
      <c r="C3" s="32"/>
      <c r="D3" s="32"/>
      <c r="E3" s="32"/>
      <c r="F3" s="32"/>
      <c r="G3" s="21"/>
      <c r="H3" s="21"/>
    </row>
    <row r="5" spans="1:8" x14ac:dyDescent="0.25">
      <c r="B5" t="s">
        <v>25</v>
      </c>
      <c r="C5" s="26" t="s">
        <v>37</v>
      </c>
      <c r="D5" t="s">
        <v>26</v>
      </c>
      <c r="E5" t="s">
        <v>28</v>
      </c>
    </row>
    <row r="6" spans="1:8" ht="30" customHeight="1" x14ac:dyDescent="0.25"/>
    <row r="7" spans="1:8" x14ac:dyDescent="0.25">
      <c r="A7" t="s">
        <v>21</v>
      </c>
      <c r="B7" s="25">
        <v>-5000000</v>
      </c>
      <c r="C7" s="25"/>
      <c r="D7" s="25"/>
      <c r="E7" s="25">
        <f>B7+D7</f>
        <v>-5000000</v>
      </c>
    </row>
    <row r="8" spans="1:8" x14ac:dyDescent="0.25">
      <c r="A8" t="s">
        <v>22</v>
      </c>
      <c r="B8" s="25">
        <v>0</v>
      </c>
      <c r="C8" s="25">
        <f>'Resilience options costs'!O10</f>
        <v>-500000</v>
      </c>
      <c r="D8" s="25">
        <f>C8*10</f>
        <v>-5000000</v>
      </c>
      <c r="E8" s="25">
        <f t="shared" ref="E8:E10" si="0">B8+D8</f>
        <v>-5000000</v>
      </c>
    </row>
    <row r="9" spans="1:8" x14ac:dyDescent="0.25">
      <c r="A9" t="s">
        <v>23</v>
      </c>
      <c r="B9" s="25">
        <f>'Resilience options costs'!G37</f>
        <v>-1515018.0300000003</v>
      </c>
      <c r="C9" s="25">
        <f>'Resilience options costs'!G35</f>
        <v>20000</v>
      </c>
      <c r="D9" s="25">
        <f>C9*10</f>
        <v>200000</v>
      </c>
      <c r="E9" s="25">
        <f t="shared" si="0"/>
        <v>-1315018.0300000003</v>
      </c>
    </row>
    <row r="10" spans="1:8" x14ac:dyDescent="0.25">
      <c r="A10" t="s">
        <v>24</v>
      </c>
      <c r="B10" s="25">
        <f>'Resilience options costs'!O37</f>
        <v>61451.079999999958</v>
      </c>
      <c r="C10" s="31">
        <v>-10000</v>
      </c>
      <c r="D10" s="25">
        <f>C10*10</f>
        <v>-100000</v>
      </c>
      <c r="E10" s="25">
        <f t="shared" si="0"/>
        <v>-38548.920000000042</v>
      </c>
    </row>
    <row r="12" spans="1:8" x14ac:dyDescent="0.25">
      <c r="A12" t="s">
        <v>38</v>
      </c>
    </row>
    <row r="13" spans="1:8" x14ac:dyDescent="0.25">
      <c r="C13" t="s">
        <v>30</v>
      </c>
    </row>
    <row r="14" spans="1:8" x14ac:dyDescent="0.25">
      <c r="C14" s="33" t="s">
        <v>31</v>
      </c>
      <c r="D14" s="33"/>
      <c r="E14" s="33"/>
      <c r="F14" s="33"/>
      <c r="G14" s="33"/>
    </row>
    <row r="15" spans="1:8" x14ac:dyDescent="0.25">
      <c r="C15" s="27" t="s">
        <v>32</v>
      </c>
    </row>
  </sheetData>
  <mergeCells count="2">
    <mergeCell ref="A3:F3"/>
    <mergeCell ref="C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62"/>
  <sheetViews>
    <sheetView zoomScaleNormal="100" workbookViewId="0">
      <selection activeCell="O36" sqref="O36"/>
    </sheetView>
  </sheetViews>
  <sheetFormatPr defaultRowHeight="15" x14ac:dyDescent="0.25"/>
  <cols>
    <col min="2" max="2" width="17.85546875" customWidth="1"/>
    <col min="5" max="5" width="12.7109375" bestFit="1" customWidth="1"/>
    <col min="6" max="6" width="14.85546875" bestFit="1" customWidth="1"/>
    <col min="7" max="7" width="20.5703125" customWidth="1"/>
    <col min="14" max="14" width="11.140625" bestFit="1" customWidth="1"/>
    <col min="15" max="15" width="14.42578125" bestFit="1" customWidth="1"/>
    <col min="22" max="22" width="10.42578125" bestFit="1" customWidth="1"/>
    <col min="24" max="24" width="14.85546875" bestFit="1" customWidth="1"/>
    <col min="32" max="32" width="10.42578125" bestFit="1" customWidth="1"/>
    <col min="33" max="33" width="14.42578125" style="1" bestFit="1" customWidth="1"/>
    <col min="41" max="41" width="12.28515625" style="1" bestFit="1" customWidth="1"/>
  </cols>
  <sheetData>
    <row r="2" spans="1:35" x14ac:dyDescent="0.25">
      <c r="B2" s="12" t="s">
        <v>0</v>
      </c>
      <c r="F2" s="13">
        <v>45244</v>
      </c>
    </row>
    <row r="4" spans="1:35" x14ac:dyDescent="0.25">
      <c r="G4" s="1"/>
      <c r="O4" s="1"/>
      <c r="X4" s="1"/>
    </row>
    <row r="5" spans="1:35" x14ac:dyDescent="0.25">
      <c r="B5" s="11" t="s">
        <v>10</v>
      </c>
      <c r="C5" s="2"/>
      <c r="D5" s="2"/>
      <c r="E5" s="2"/>
      <c r="F5" s="2"/>
      <c r="G5" s="3"/>
      <c r="H5" s="5"/>
      <c r="J5" s="11" t="s">
        <v>14</v>
      </c>
      <c r="K5" s="2"/>
      <c r="L5" s="2"/>
      <c r="M5" s="2"/>
      <c r="N5" s="2"/>
      <c r="O5" s="3"/>
      <c r="P5" s="5"/>
    </row>
    <row r="6" spans="1:35" x14ac:dyDescent="0.25">
      <c r="A6" s="5"/>
      <c r="B6" s="4"/>
      <c r="C6" s="5"/>
      <c r="D6" s="5"/>
      <c r="E6" s="5"/>
      <c r="F6" s="5"/>
      <c r="G6" s="6"/>
      <c r="H6" s="5"/>
      <c r="J6" s="4"/>
      <c r="K6" s="5"/>
      <c r="L6" s="5"/>
      <c r="M6" s="5"/>
      <c r="N6" s="5"/>
      <c r="O6" s="6"/>
      <c r="P6" s="5"/>
    </row>
    <row r="7" spans="1:35" ht="15.6" customHeight="1" x14ac:dyDescent="0.25">
      <c r="A7" s="5"/>
      <c r="B7" s="39" t="s">
        <v>11</v>
      </c>
      <c r="C7" s="40"/>
      <c r="D7" s="40"/>
      <c r="E7" s="40"/>
      <c r="F7" s="40"/>
      <c r="G7" s="41"/>
      <c r="H7" s="5"/>
      <c r="J7" s="45" t="s">
        <v>15</v>
      </c>
      <c r="K7" s="46"/>
      <c r="L7" s="46"/>
      <c r="M7" s="46"/>
      <c r="N7" s="46"/>
      <c r="O7" s="47"/>
      <c r="P7" s="5"/>
    </row>
    <row r="8" spans="1:35" ht="29.45" customHeight="1" x14ac:dyDescent="0.25">
      <c r="A8" s="5"/>
      <c r="B8" s="39"/>
      <c r="C8" s="40"/>
      <c r="D8" s="40"/>
      <c r="E8" s="40"/>
      <c r="F8" s="40"/>
      <c r="G8" s="41"/>
      <c r="H8" s="5"/>
      <c r="J8" s="4"/>
      <c r="K8" s="5"/>
      <c r="L8" s="5"/>
      <c r="M8" s="5"/>
      <c r="N8" s="5"/>
      <c r="O8" s="6"/>
      <c r="P8" s="5"/>
    </row>
    <row r="9" spans="1:35" x14ac:dyDescent="0.25">
      <c r="A9" s="5"/>
      <c r="B9" s="4"/>
      <c r="C9" s="5"/>
      <c r="D9" s="5"/>
      <c r="E9" s="5"/>
      <c r="F9" s="5"/>
      <c r="G9" s="6"/>
      <c r="H9" s="5"/>
      <c r="J9" s="4"/>
      <c r="K9" s="5"/>
      <c r="L9" s="5"/>
      <c r="M9" s="5"/>
      <c r="N9" s="5"/>
      <c r="O9" s="6"/>
      <c r="P9" s="5"/>
    </row>
    <row r="10" spans="1:35" x14ac:dyDescent="0.25">
      <c r="A10" s="5"/>
      <c r="B10" s="37" t="s">
        <v>13</v>
      </c>
      <c r="C10" s="38"/>
      <c r="D10" s="38"/>
      <c r="E10" s="38"/>
      <c r="F10" s="38"/>
      <c r="G10" s="42"/>
      <c r="H10" s="5"/>
      <c r="J10" s="45" t="s">
        <v>16</v>
      </c>
      <c r="K10" s="46"/>
      <c r="L10" s="46"/>
      <c r="M10" s="46"/>
      <c r="N10" s="18"/>
      <c r="O10" s="19">
        <v>-500000</v>
      </c>
      <c r="P10" s="5"/>
    </row>
    <row r="11" spans="1:35" x14ac:dyDescent="0.25">
      <c r="B11" s="37"/>
      <c r="C11" s="38"/>
      <c r="D11" s="38"/>
      <c r="E11" s="38"/>
      <c r="F11" s="38"/>
      <c r="G11" s="42"/>
      <c r="H11" s="5"/>
      <c r="J11" s="4"/>
      <c r="K11" s="5"/>
      <c r="L11" s="5"/>
      <c r="M11" s="5"/>
      <c r="N11" s="5"/>
      <c r="O11" s="6"/>
      <c r="P11" s="5"/>
    </row>
    <row r="12" spans="1:35" x14ac:dyDescent="0.25">
      <c r="B12" s="4"/>
      <c r="C12" s="5"/>
      <c r="D12" s="5"/>
      <c r="E12" s="5"/>
      <c r="F12" s="5"/>
      <c r="G12" s="6"/>
      <c r="H12" s="5"/>
      <c r="J12" s="4" t="s">
        <v>29</v>
      </c>
      <c r="K12" s="5"/>
      <c r="L12" s="5"/>
      <c r="M12" s="5"/>
      <c r="N12" s="5"/>
      <c r="O12" s="6">
        <v>450000</v>
      </c>
      <c r="P12" s="5"/>
    </row>
    <row r="13" spans="1:35" x14ac:dyDescent="0.25">
      <c r="B13" s="7"/>
      <c r="C13" s="8"/>
      <c r="D13" s="8"/>
      <c r="E13" s="8"/>
      <c r="F13" s="8"/>
      <c r="G13" s="9"/>
      <c r="H13" s="5"/>
      <c r="J13" s="7" t="s">
        <v>1</v>
      </c>
      <c r="K13" s="8"/>
      <c r="L13" s="8"/>
      <c r="M13" s="8"/>
      <c r="N13" s="8"/>
      <c r="O13" s="9">
        <v>-450000</v>
      </c>
      <c r="P13" s="5"/>
    </row>
    <row r="14" spans="1:35" x14ac:dyDescent="0.25">
      <c r="B14" s="17"/>
      <c r="C14" s="17"/>
      <c r="D14" s="17"/>
      <c r="E14" s="17"/>
      <c r="F14" s="17"/>
      <c r="G14" s="10"/>
      <c r="H14" s="5"/>
      <c r="J14" s="17"/>
      <c r="K14" s="17"/>
      <c r="L14" s="17"/>
      <c r="M14" s="17"/>
      <c r="N14" s="17"/>
      <c r="O14" s="10"/>
      <c r="P14" s="5"/>
    </row>
    <row r="15" spans="1:35" x14ac:dyDescent="0.25">
      <c r="AA15" s="5"/>
      <c r="AI15" s="5"/>
    </row>
    <row r="16" spans="1:35" x14ac:dyDescent="0.25">
      <c r="B16" s="11" t="s">
        <v>2</v>
      </c>
      <c r="C16" s="2"/>
      <c r="D16" s="2"/>
      <c r="E16" s="2"/>
      <c r="F16" s="2"/>
      <c r="G16" s="3"/>
      <c r="H16" s="5"/>
      <c r="J16" s="11" t="s">
        <v>9</v>
      </c>
      <c r="K16" s="2"/>
      <c r="L16" s="2"/>
      <c r="M16" s="2"/>
      <c r="N16" s="2"/>
      <c r="O16" s="3"/>
      <c r="AA16" s="5"/>
      <c r="AI16" s="5"/>
    </row>
    <row r="17" spans="2:35" x14ac:dyDescent="0.25">
      <c r="B17" s="4"/>
      <c r="C17" s="5"/>
      <c r="D17" s="5"/>
      <c r="E17" s="5"/>
      <c r="F17" s="5"/>
      <c r="G17" s="6"/>
      <c r="H17" s="5"/>
      <c r="J17" s="4"/>
      <c r="K17" s="5"/>
      <c r="L17" s="5"/>
      <c r="M17" s="5"/>
      <c r="N17" s="5"/>
      <c r="O17" s="6"/>
      <c r="AA17" s="5"/>
      <c r="AI17" s="5"/>
    </row>
    <row r="18" spans="2:35" x14ac:dyDescent="0.25">
      <c r="B18" s="4" t="s">
        <v>4</v>
      </c>
      <c r="C18" s="5"/>
      <c r="D18" s="5"/>
      <c r="E18" s="10">
        <v>494958.65</v>
      </c>
      <c r="F18" s="5"/>
      <c r="G18" s="6">
        <v>441647.03</v>
      </c>
      <c r="H18" s="5"/>
      <c r="J18" s="4" t="s">
        <v>3</v>
      </c>
      <c r="K18" s="5"/>
      <c r="L18" s="5"/>
      <c r="M18" s="5"/>
      <c r="N18" s="5"/>
      <c r="O18" s="6">
        <v>605942.06999999995</v>
      </c>
      <c r="AA18" s="5"/>
      <c r="AI18" s="5"/>
    </row>
    <row r="19" spans="2:35" x14ac:dyDescent="0.25">
      <c r="B19" s="4"/>
      <c r="C19" s="5"/>
      <c r="D19" s="5"/>
      <c r="E19" s="5"/>
      <c r="F19" s="5"/>
      <c r="G19" s="6"/>
      <c r="H19" s="5"/>
      <c r="J19" s="4"/>
      <c r="K19" s="5"/>
      <c r="L19" s="5"/>
      <c r="M19" s="5"/>
      <c r="N19" s="5"/>
      <c r="O19" s="6"/>
      <c r="AA19" s="5"/>
      <c r="AI19" s="5"/>
    </row>
    <row r="20" spans="2:35" x14ac:dyDescent="0.25">
      <c r="B20" s="4" t="s">
        <v>5</v>
      </c>
      <c r="C20" s="5"/>
      <c r="D20" s="5"/>
      <c r="E20" s="5"/>
      <c r="F20" s="5"/>
      <c r="G20" s="6"/>
      <c r="H20" s="5"/>
      <c r="J20" s="4"/>
      <c r="K20" s="5"/>
      <c r="L20" s="5"/>
      <c r="M20" s="5"/>
      <c r="N20" s="5"/>
      <c r="O20" s="6"/>
      <c r="AA20" s="5"/>
      <c r="AI20" s="5"/>
    </row>
    <row r="21" spans="2:35" x14ac:dyDescent="0.25">
      <c r="B21" s="4"/>
      <c r="C21" s="5"/>
      <c r="D21" s="5"/>
      <c r="E21" s="5"/>
      <c r="F21" s="5"/>
      <c r="G21" s="6"/>
      <c r="H21" s="5"/>
      <c r="J21" s="4"/>
      <c r="K21" s="5"/>
      <c r="L21" s="5"/>
      <c r="M21" s="5"/>
      <c r="N21" s="5"/>
      <c r="O21" s="6"/>
      <c r="AA21" s="5"/>
      <c r="AI21" s="5"/>
    </row>
    <row r="22" spans="2:35" x14ac:dyDescent="0.25">
      <c r="B22" s="4" t="s">
        <v>33</v>
      </c>
      <c r="C22" s="5"/>
      <c r="D22" s="5"/>
      <c r="E22" s="30">
        <v>2112663.04</v>
      </c>
      <c r="F22" s="5"/>
      <c r="G22" s="28">
        <v>3391991</v>
      </c>
      <c r="H22" s="5"/>
      <c r="J22" s="4"/>
      <c r="K22" s="5"/>
      <c r="L22" s="5"/>
      <c r="M22" s="5"/>
      <c r="N22" s="5"/>
      <c r="O22" s="6"/>
      <c r="AA22" s="5"/>
      <c r="AI22" s="5"/>
    </row>
    <row r="23" spans="2:35" x14ac:dyDescent="0.25">
      <c r="B23" s="45" t="s">
        <v>34</v>
      </c>
      <c r="C23" s="46"/>
      <c r="D23" s="5"/>
      <c r="E23" s="30">
        <v>4774550.7</v>
      </c>
      <c r="F23" s="5"/>
      <c r="G23" s="29">
        <v>4959888.7</v>
      </c>
      <c r="H23" s="5"/>
      <c r="J23" s="4"/>
      <c r="K23" s="5"/>
      <c r="L23" s="5"/>
      <c r="M23" s="5"/>
      <c r="N23" s="5"/>
      <c r="O23" s="6"/>
      <c r="AA23" s="5"/>
      <c r="AI23" s="5"/>
    </row>
    <row r="24" spans="2:35" x14ac:dyDescent="0.25">
      <c r="B24" s="4"/>
      <c r="C24" s="5"/>
      <c r="D24" s="5"/>
      <c r="E24" s="5"/>
      <c r="F24" s="5"/>
      <c r="G24" s="6"/>
      <c r="H24" s="5"/>
      <c r="J24" s="4"/>
      <c r="K24" s="5"/>
      <c r="L24" s="5"/>
      <c r="M24" s="5"/>
      <c r="N24" s="5"/>
      <c r="O24" s="6"/>
      <c r="AA24" s="5"/>
      <c r="AI24" s="5"/>
    </row>
    <row r="25" spans="2:35" x14ac:dyDescent="0.25">
      <c r="B25" s="4"/>
      <c r="C25" s="5"/>
      <c r="D25" s="5"/>
      <c r="E25" s="5"/>
      <c r="F25" s="5"/>
      <c r="G25" s="6"/>
      <c r="H25" s="5"/>
      <c r="J25" s="4"/>
      <c r="K25" s="5"/>
      <c r="L25" s="5"/>
      <c r="M25" s="5"/>
      <c r="N25" s="5"/>
      <c r="O25" s="6"/>
      <c r="AA25" s="5"/>
      <c r="AI25" s="5"/>
    </row>
    <row r="26" spans="2:35" x14ac:dyDescent="0.25">
      <c r="B26" s="4"/>
      <c r="C26" s="5"/>
      <c r="D26" s="5"/>
      <c r="E26" s="5"/>
      <c r="F26" s="5"/>
      <c r="G26" s="6"/>
      <c r="H26" s="5"/>
      <c r="J26" s="4"/>
      <c r="K26" s="5"/>
      <c r="L26" s="5"/>
      <c r="M26" s="5"/>
      <c r="N26" s="5"/>
      <c r="O26" s="6"/>
      <c r="AA26" s="5"/>
      <c r="AI26" s="5"/>
    </row>
    <row r="27" spans="2:35" x14ac:dyDescent="0.25">
      <c r="B27" s="4" t="s">
        <v>35</v>
      </c>
      <c r="C27" s="5"/>
      <c r="D27" s="5"/>
      <c r="E27" s="5"/>
      <c r="F27" s="5"/>
      <c r="G27" s="6">
        <f>G18+G22</f>
        <v>3833638.0300000003</v>
      </c>
      <c r="H27" s="5"/>
      <c r="J27" s="4"/>
      <c r="K27" s="5"/>
      <c r="L27" s="5"/>
      <c r="M27" s="5"/>
      <c r="N27" s="5"/>
      <c r="O27" s="6"/>
      <c r="AA27" s="5"/>
      <c r="AI27" s="5"/>
    </row>
    <row r="28" spans="2:35" x14ac:dyDescent="0.25">
      <c r="B28" s="4"/>
      <c r="C28" s="5"/>
      <c r="D28" s="5"/>
      <c r="E28" s="5"/>
      <c r="F28" s="5"/>
      <c r="G28" s="6"/>
      <c r="H28" s="5"/>
      <c r="J28" s="4"/>
      <c r="K28" s="5"/>
      <c r="L28" s="5"/>
      <c r="M28" s="5"/>
      <c r="N28" s="5"/>
      <c r="O28" s="6"/>
      <c r="AA28" s="5"/>
      <c r="AI28" s="5"/>
    </row>
    <row r="29" spans="2:35" x14ac:dyDescent="0.25">
      <c r="B29" s="4" t="s">
        <v>6</v>
      </c>
      <c r="C29" s="5"/>
      <c r="D29" s="5"/>
      <c r="E29" s="5"/>
      <c r="F29" s="5"/>
      <c r="G29" s="6">
        <v>1868620</v>
      </c>
      <c r="H29" s="5"/>
      <c r="J29" s="4"/>
      <c r="K29" s="5"/>
      <c r="L29" s="5"/>
      <c r="M29" s="5"/>
      <c r="N29" s="5"/>
      <c r="O29" s="6"/>
      <c r="AA29" s="5"/>
      <c r="AI29" s="5"/>
    </row>
    <row r="30" spans="2:35" x14ac:dyDescent="0.25">
      <c r="B30" s="4"/>
      <c r="C30" s="5"/>
      <c r="D30" s="5"/>
      <c r="E30" s="5"/>
      <c r="F30" s="5"/>
      <c r="G30" s="6"/>
      <c r="H30" s="5"/>
      <c r="J30" s="4"/>
      <c r="K30" s="5"/>
      <c r="L30" s="5"/>
      <c r="M30" s="5"/>
      <c r="N30" s="5"/>
      <c r="O30" s="6"/>
      <c r="AA30" s="5"/>
      <c r="AI30" s="5"/>
    </row>
    <row r="31" spans="2:35" x14ac:dyDescent="0.25">
      <c r="B31" s="4" t="s">
        <v>36</v>
      </c>
      <c r="C31" s="5"/>
      <c r="D31" s="5"/>
      <c r="E31" s="5"/>
      <c r="F31" s="5"/>
      <c r="G31" s="24">
        <f>G29-G27</f>
        <v>-1965018.0300000003</v>
      </c>
      <c r="H31" s="5"/>
      <c r="J31" s="4"/>
      <c r="K31" s="5"/>
      <c r="L31" s="5"/>
      <c r="M31" s="5"/>
      <c r="N31" s="5"/>
      <c r="O31" s="6">
        <f>SUM(O17:O21)</f>
        <v>605942.06999999995</v>
      </c>
      <c r="AA31" s="5"/>
      <c r="AI31" s="5"/>
    </row>
    <row r="32" spans="2:35" x14ac:dyDescent="0.25">
      <c r="B32" s="4"/>
      <c r="C32" s="5"/>
      <c r="D32" s="5"/>
      <c r="E32" s="5"/>
      <c r="F32" s="5"/>
      <c r="G32" s="6"/>
      <c r="H32" s="5"/>
      <c r="J32" s="4"/>
      <c r="K32" s="5"/>
      <c r="L32" s="5"/>
      <c r="M32" s="5"/>
      <c r="N32" s="5"/>
      <c r="O32" s="6"/>
      <c r="AA32" s="5"/>
      <c r="AI32" s="5"/>
    </row>
    <row r="33" spans="2:35" x14ac:dyDescent="0.25">
      <c r="B33" s="4"/>
      <c r="C33" s="5"/>
      <c r="D33" s="5"/>
      <c r="E33" s="5"/>
      <c r="F33" s="5"/>
      <c r="G33" s="6"/>
      <c r="H33" s="5"/>
      <c r="J33" s="4"/>
      <c r="K33" s="5"/>
      <c r="L33" s="5"/>
      <c r="M33" s="5"/>
      <c r="N33" s="5"/>
      <c r="O33" s="6"/>
      <c r="AA33" s="5"/>
      <c r="AI33" s="5"/>
    </row>
    <row r="34" spans="2:35" x14ac:dyDescent="0.25">
      <c r="B34" s="4" t="s">
        <v>1</v>
      </c>
      <c r="C34" s="5"/>
      <c r="D34" s="5"/>
      <c r="E34" s="5"/>
      <c r="F34" s="5"/>
      <c r="G34" s="6">
        <v>450000</v>
      </c>
      <c r="H34" s="5"/>
      <c r="J34" s="4" t="s">
        <v>1</v>
      </c>
      <c r="K34" s="5"/>
      <c r="L34" s="5"/>
      <c r="M34" s="5"/>
      <c r="N34" s="5"/>
      <c r="O34" s="6">
        <v>450000</v>
      </c>
      <c r="AA34" s="5"/>
      <c r="AI34" s="5"/>
    </row>
    <row r="35" spans="2:35" ht="30" customHeight="1" x14ac:dyDescent="0.25">
      <c r="B35" s="43" t="s">
        <v>27</v>
      </c>
      <c r="C35" s="44"/>
      <c r="D35" s="44"/>
      <c r="E35" s="44"/>
      <c r="F35" s="44"/>
      <c r="G35" s="20">
        <v>20000</v>
      </c>
      <c r="H35" s="5"/>
      <c r="J35" s="37" t="s">
        <v>12</v>
      </c>
      <c r="K35" s="38"/>
      <c r="L35" s="38"/>
      <c r="M35" s="38"/>
      <c r="N35" s="38"/>
      <c r="O35" s="6">
        <f>O55</f>
        <v>217393.14999999991</v>
      </c>
      <c r="AA35" s="5"/>
      <c r="AI35" s="5"/>
    </row>
    <row r="36" spans="2:35" x14ac:dyDescent="0.25">
      <c r="B36" s="14"/>
      <c r="C36" s="17"/>
      <c r="D36" s="17"/>
      <c r="E36" s="17"/>
      <c r="F36" s="17"/>
      <c r="G36" s="6"/>
      <c r="H36" s="5"/>
      <c r="J36" s="15"/>
      <c r="K36" s="16"/>
      <c r="L36" s="16"/>
      <c r="M36" s="16"/>
      <c r="N36" s="16"/>
      <c r="O36" s="6">
        <f>SUM(O34:O35)</f>
        <v>667393.14999999991</v>
      </c>
      <c r="AA36" s="5"/>
      <c r="AI36" s="5"/>
    </row>
    <row r="37" spans="2:35" x14ac:dyDescent="0.25">
      <c r="B37" s="7" t="s">
        <v>7</v>
      </c>
      <c r="C37" s="8"/>
      <c r="D37" s="8"/>
      <c r="E37" s="8"/>
      <c r="F37" s="8"/>
      <c r="G37" s="22">
        <f>G34+G31</f>
        <v>-1515018.0300000003</v>
      </c>
      <c r="H37" s="5"/>
      <c r="J37" s="7"/>
      <c r="K37" s="8"/>
      <c r="L37" s="8"/>
      <c r="M37" s="8"/>
      <c r="N37" s="8"/>
      <c r="O37" s="9">
        <f>O36-O31</f>
        <v>61451.079999999958</v>
      </c>
      <c r="AA37" s="5"/>
      <c r="AI37" s="5"/>
    </row>
    <row r="38" spans="2:35" x14ac:dyDescent="0.25">
      <c r="G38" s="5"/>
      <c r="H38" s="5"/>
      <c r="O38" s="1"/>
      <c r="AA38" s="5"/>
      <c r="AI38" s="5"/>
    </row>
    <row r="39" spans="2:35" x14ac:dyDescent="0.25">
      <c r="J39" s="5"/>
      <c r="K39" s="5"/>
      <c r="L39" s="5"/>
      <c r="M39" s="5"/>
      <c r="N39" s="5"/>
      <c r="O39" s="10"/>
      <c r="P39" s="5"/>
    </row>
    <row r="40" spans="2:35" x14ac:dyDescent="0.25">
      <c r="J40" s="34" t="s">
        <v>8</v>
      </c>
      <c r="K40" s="35"/>
      <c r="L40" s="35"/>
      <c r="M40" s="35"/>
      <c r="N40" s="35"/>
      <c r="O40" s="36"/>
      <c r="P40" s="5"/>
    </row>
    <row r="41" spans="2:35" x14ac:dyDescent="0.25">
      <c r="J41" s="4"/>
      <c r="K41" s="5"/>
      <c r="L41" s="5"/>
      <c r="M41" s="5"/>
      <c r="N41" s="5"/>
      <c r="O41" s="6"/>
      <c r="P41" s="5"/>
    </row>
    <row r="42" spans="2:35" x14ac:dyDescent="0.25">
      <c r="J42" s="4" t="s">
        <v>4</v>
      </c>
      <c r="K42" s="5"/>
      <c r="L42" s="5"/>
      <c r="M42" s="5"/>
      <c r="N42" s="10">
        <v>494958.65</v>
      </c>
      <c r="O42" s="6">
        <v>441647.03</v>
      </c>
      <c r="P42" s="5"/>
    </row>
    <row r="43" spans="2:35" x14ac:dyDescent="0.25">
      <c r="J43" s="4"/>
      <c r="K43" s="5"/>
      <c r="L43" s="5"/>
      <c r="M43" s="5"/>
      <c r="N43" s="5"/>
      <c r="O43" s="6"/>
      <c r="P43" s="5"/>
    </row>
    <row r="44" spans="2:35" x14ac:dyDescent="0.25">
      <c r="J44" s="4" t="s">
        <v>5</v>
      </c>
      <c r="K44" s="5"/>
      <c r="L44" s="5"/>
      <c r="M44" s="5"/>
      <c r="N44" s="5"/>
      <c r="O44" s="6"/>
      <c r="P44" s="5"/>
    </row>
    <row r="45" spans="2:35" x14ac:dyDescent="0.25">
      <c r="J45" s="4"/>
      <c r="K45" s="5"/>
      <c r="L45" s="5"/>
      <c r="M45" s="5"/>
      <c r="N45" s="5"/>
      <c r="O45" s="6"/>
      <c r="P45" s="5"/>
    </row>
    <row r="46" spans="2:35" x14ac:dyDescent="0.25">
      <c r="J46" s="4" t="s">
        <v>17</v>
      </c>
      <c r="K46" s="5"/>
      <c r="L46" s="5"/>
      <c r="M46" s="5"/>
      <c r="N46" s="5"/>
      <c r="O46" s="6">
        <v>1209579.82</v>
      </c>
      <c r="P46" s="5"/>
    </row>
    <row r="47" spans="2:35" x14ac:dyDescent="0.25">
      <c r="J47" s="4" t="s">
        <v>18</v>
      </c>
      <c r="K47" s="5"/>
      <c r="L47" s="5"/>
      <c r="M47" s="5"/>
      <c r="N47" s="5"/>
      <c r="O47" s="23">
        <v>1698217.95</v>
      </c>
      <c r="P47" s="5"/>
    </row>
    <row r="48" spans="2:35" x14ac:dyDescent="0.25">
      <c r="J48" s="4"/>
      <c r="K48" s="5"/>
      <c r="L48" s="5"/>
      <c r="M48" s="5"/>
      <c r="N48" s="5"/>
      <c r="O48" s="6"/>
      <c r="P48" s="5"/>
    </row>
    <row r="49" spans="10:16" x14ac:dyDescent="0.25">
      <c r="J49" s="4"/>
      <c r="K49" s="5"/>
      <c r="L49" s="5"/>
      <c r="M49" s="5"/>
      <c r="N49" s="5"/>
      <c r="O49" s="6"/>
      <c r="P49" s="5"/>
    </row>
    <row r="50" spans="10:16" x14ac:dyDescent="0.25">
      <c r="J50" s="4"/>
      <c r="K50" s="5"/>
      <c r="L50" s="5"/>
      <c r="M50" s="5"/>
      <c r="N50" s="5"/>
      <c r="O50" s="6"/>
      <c r="P50" s="5"/>
    </row>
    <row r="51" spans="10:16" x14ac:dyDescent="0.25">
      <c r="J51" s="4"/>
      <c r="K51" s="5"/>
      <c r="L51" s="5"/>
      <c r="M51" s="5"/>
      <c r="N51" s="5"/>
      <c r="O51" s="6">
        <f>O42+O46</f>
        <v>1651226.85</v>
      </c>
      <c r="P51" s="5"/>
    </row>
    <row r="52" spans="10:16" x14ac:dyDescent="0.25">
      <c r="J52" s="4"/>
      <c r="K52" s="5"/>
      <c r="L52" s="5"/>
      <c r="M52" s="5"/>
      <c r="N52" s="5"/>
      <c r="O52" s="6"/>
      <c r="P52" s="5"/>
    </row>
    <row r="53" spans="10:16" x14ac:dyDescent="0.25">
      <c r="J53" s="4" t="s">
        <v>6</v>
      </c>
      <c r="K53" s="5"/>
      <c r="L53" s="5"/>
      <c r="M53" s="5"/>
      <c r="N53" s="5"/>
      <c r="O53" s="6">
        <v>1868620</v>
      </c>
      <c r="P53" s="5"/>
    </row>
    <row r="54" spans="10:16" x14ac:dyDescent="0.25">
      <c r="J54" s="4"/>
      <c r="K54" s="5"/>
      <c r="L54" s="5"/>
      <c r="M54" s="5"/>
      <c r="N54" s="5"/>
      <c r="O54" s="6"/>
      <c r="P54" s="5"/>
    </row>
    <row r="55" spans="10:16" x14ac:dyDescent="0.25">
      <c r="J55" s="4"/>
      <c r="K55" s="5"/>
      <c r="L55" s="5"/>
      <c r="M55" s="5"/>
      <c r="N55" s="5"/>
      <c r="O55" s="6">
        <f>O53-O51</f>
        <v>217393.14999999991</v>
      </c>
      <c r="P55" s="5"/>
    </row>
    <row r="56" spans="10:16" x14ac:dyDescent="0.25">
      <c r="J56" s="4"/>
      <c r="K56" s="5"/>
      <c r="L56" s="5"/>
      <c r="M56" s="5"/>
      <c r="N56" s="5"/>
      <c r="O56" s="6"/>
      <c r="P56" s="5"/>
    </row>
    <row r="57" spans="10:16" x14ac:dyDescent="0.25">
      <c r="J57" s="4"/>
      <c r="K57" s="5"/>
      <c r="L57" s="5"/>
      <c r="M57" s="5"/>
      <c r="N57" s="5"/>
      <c r="O57" s="6"/>
      <c r="P57" s="5"/>
    </row>
    <row r="58" spans="10:16" x14ac:dyDescent="0.25">
      <c r="J58" s="4" t="s">
        <v>1</v>
      </c>
      <c r="K58" s="5"/>
      <c r="L58" s="5"/>
      <c r="M58" s="5"/>
      <c r="N58" s="5"/>
      <c r="O58" s="6">
        <v>450000</v>
      </c>
      <c r="P58" s="5"/>
    </row>
    <row r="59" spans="10:16" x14ac:dyDescent="0.25">
      <c r="J59" s="4"/>
      <c r="K59" s="5"/>
      <c r="L59" s="5"/>
      <c r="M59" s="5"/>
      <c r="N59" s="5"/>
      <c r="O59" s="6"/>
      <c r="P59" s="5"/>
    </row>
    <row r="60" spans="10:16" x14ac:dyDescent="0.25">
      <c r="J60" s="4" t="s">
        <v>7</v>
      </c>
      <c r="K60" s="5"/>
      <c r="L60" s="5"/>
      <c r="M60" s="5"/>
      <c r="N60" s="5"/>
      <c r="O60" s="6">
        <f>O55+O58</f>
        <v>667393.14999999991</v>
      </c>
      <c r="P60" s="5"/>
    </row>
    <row r="61" spans="10:16" x14ac:dyDescent="0.25">
      <c r="J61" s="4" t="s">
        <v>3</v>
      </c>
      <c r="K61" s="5"/>
      <c r="L61" s="5"/>
      <c r="M61" s="5"/>
      <c r="N61" s="5"/>
      <c r="O61" s="6">
        <v>605942.06999999995</v>
      </c>
      <c r="P61" s="5"/>
    </row>
    <row r="62" spans="10:16" x14ac:dyDescent="0.25">
      <c r="J62" s="7" t="s">
        <v>7</v>
      </c>
      <c r="K62" s="8"/>
      <c r="L62" s="8"/>
      <c r="M62" s="8"/>
      <c r="N62" s="8"/>
      <c r="O62" s="9">
        <f>O60-O61</f>
        <v>61451.079999999958</v>
      </c>
      <c r="P62" s="5"/>
    </row>
  </sheetData>
  <mergeCells count="8">
    <mergeCell ref="J40:O40"/>
    <mergeCell ref="J35:N35"/>
    <mergeCell ref="B7:G8"/>
    <mergeCell ref="B10:G11"/>
    <mergeCell ref="B35:F35"/>
    <mergeCell ref="J7:O7"/>
    <mergeCell ref="J10:M10"/>
    <mergeCell ref="B23:C23"/>
  </mergeCells>
  <pageMargins left="0.7" right="0.7" top="0.75" bottom="0.75" header="0.3" footer="0.3"/>
  <pageSetup scale="4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Resilience options costs</vt:lpstr>
      <vt:lpstr>'Resilience options costs'!Print_Area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Burke, Peter</dc:creator>
  <cp:lastModifiedBy>Burke, Peter</cp:lastModifiedBy>
  <dcterms:created xsi:type="dcterms:W3CDTF">2023-10-20T10:17:14Z</dcterms:created>
  <dcterms:modified xsi:type="dcterms:W3CDTF">2023-11-24T14:42:27Z</dcterms:modified>
</cp:coreProperties>
</file>